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л Победы д. 1" sheetId="1" r:id="rId1"/>
  </sheets>
  <externalReferences>
    <externalReference r:id="rId2"/>
  </externalReferences>
  <definedNames>
    <definedName name="АДРЕС" localSheetId="0">'пл Победы д. 1'!$B$3</definedName>
    <definedName name="АДРЕС2">#REF!</definedName>
    <definedName name="ВХДОЛГ" localSheetId="0">'пл Победы д. 1'!$G$9</definedName>
    <definedName name="ВХСАЛЬДО" localSheetId="0">'пл Победы д. 1'!$D$9</definedName>
    <definedName name="ВХСАЛЬДО3МЕС">#REF!</definedName>
    <definedName name="ДОГОВОР" localSheetId="0">'пл Победы д. 1'!$B$4</definedName>
    <definedName name="ДОЛГ" localSheetId="0">'пл Победы д. 1'!$A$9</definedName>
    <definedName name="ЗАТРАЧЕНОК" localSheetId="0">'пл Победы д. 1'!$D$41</definedName>
    <definedName name="ЗАТРАЧЕНОК">[1]SHL!$D$41</definedName>
    <definedName name="ЗАТРАЧЕНОТ" localSheetId="0">'пл Победы д. 1'!$D$40</definedName>
    <definedName name="ЗАТРАЧЕНОТ">[1]SHL!$D$40</definedName>
    <definedName name="ЗАТРЕМ" localSheetId="0">'пл Победы д. 1'!$D$56</definedName>
    <definedName name="ИСХДОЛГ" localSheetId="0">'пл Победы д. 1'!$G$46</definedName>
    <definedName name="ИСХСАЛЬДО" localSheetId="0">'пл Победы д. 1'!$D$46</definedName>
    <definedName name="ИСХСАЛЬДО3МЕС">#REF!</definedName>
    <definedName name="КАП" localSheetId="0">'пл Победы д. 1'!$C$41</definedName>
    <definedName name="КАПРЕМ">#REF!</definedName>
    <definedName name="КПЕРЕЧИСК" localSheetId="0">'пл Победы д. 1'!$G$41</definedName>
    <definedName name="КПЕРЕЧИСК">[1]SHL!$G$41</definedName>
    <definedName name="КПЕРЕЧИСТ" localSheetId="0">'пл Победы д. 1'!$G$40</definedName>
    <definedName name="КПЕРЕЧИСТ">[1]SHL!$G$40</definedName>
    <definedName name="НАЧЗАГОД">#REF!</definedName>
    <definedName name="НАЧЗАГОДНЕЖ">#REF!</definedName>
    <definedName name="НАЧРЕМ" localSheetId="0">'пл Победы д. 1'!$D$54</definedName>
    <definedName name="НЕЖНАЧРЕМ" localSheetId="0">'пл Победы д. 1'!$D$55</definedName>
    <definedName name="ОПАЛЧЕНОТ" localSheetId="0">'пл Победы д. 1'!$E$40</definedName>
    <definedName name="ОПАЛЧЕНОТ">[1]SHL!$E$40</definedName>
    <definedName name="ОПЛАЧЕНОК" localSheetId="0">'пл Победы д. 1'!$E$41</definedName>
    <definedName name="ОПЛАЧЕНОК">[1]SHL!$E$41</definedName>
    <definedName name="ОСВОЕНО">#REF!</definedName>
    <definedName name="ОСТ" localSheetId="0">'пл Победы д. 1'!$A$46</definedName>
    <definedName name="ПЛОЩАДЬ" localSheetId="0">'пл Победы д. 1'!$B$5</definedName>
    <definedName name="ПЛОЩАДЬДОМА">#REF!</definedName>
    <definedName name="РАЗМЕРПЛАТЫ" localSheetId="0">'пл Победы д. 1'!$C$11</definedName>
    <definedName name="СНРЕМ" localSheetId="0">'пл Победы д. 1'!#REF!</definedName>
    <definedName name="ТАРОТОП" localSheetId="0">'пл Победы д. 1'!$C$16</definedName>
    <definedName name="ТАРХВС" localSheetId="0">'пл Победы д. 1'!$C$17</definedName>
    <definedName name="ТБО" localSheetId="0">'пл Победы д. 1'!$C$13</definedName>
    <definedName name="ТБОНАЧ" localSheetId="0">'пл Победы д. 1'!$D$13</definedName>
    <definedName name="ТБОНАЧ">[1]SHL!$D$13</definedName>
    <definedName name="ТБОНЕД" localSheetId="0">'пл Победы д. 1'!$F$13</definedName>
    <definedName name="ТБООПЛ" localSheetId="0">'пл Победы д. 1'!$E$13</definedName>
    <definedName name="ТБООПЛ">[1]SHL!$E$13</definedName>
    <definedName name="ТБОПОСТ" localSheetId="0">'пл Победы д. 1'!$G$13</definedName>
    <definedName name="ТБОПОСТ">[1]SHL!$G$13</definedName>
    <definedName name="ТЕК" localSheetId="0">'пл Победы д. 1'!$C$40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<sst xmlns="http://schemas.openxmlformats.org/spreadsheetml/2006/main" count="66" uniqueCount="63">
  <si>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</si>
  <si>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</si>
  <si>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пл Победы д. 1</t>
  </si>
  <si>
    <t>Договор управления №:</t>
  </si>
  <si>
    <t xml:space="preserve">№ 23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</si>
  <si>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</si>
  <si>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</si>
  <si>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</si>
  <si>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</si>
  <si>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</si>
  <si>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</si>
  <si>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</si>
  <si>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</si>
  <si>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</si>
  <si>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</si>
  <si>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</si>
  <si>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</si>
  <si>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</si>
  <si>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</si>
  <si>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</si>
  <si>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</si>
  <si>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</si>
  <si>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</si>
  <si>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</si>
  <si>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</si>
  <si>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</si>
  <si>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</si>
  <si>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</si>
  <si>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</si>
  <si>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</si>
  <si>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</si>
  <si>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</si>
  <si>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</si>
  <si>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</si>
  <si>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</si>
  <si>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</si>
  <si>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</si>
  <si>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водосточных труб</t>
  </si>
  <si>
    <t>Замена стояка ХВС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</si>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</sst>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/>
  <dimension ref="A1:CS712"/>
  <sheetViews>
    <sheetView tabSelected="1" topLeftCell="A76" workbookViewId="0">
      <selection activeCell="A89" sqref="A89:G92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2894.8000000000011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587383.43999999948</v>
      </c>
      <c r="E9" s="10" t="s">
        <v>8</v>
      </c>
      <c r="F9" s="11"/>
      <c r="G9" s="9">
        <v>267455.13000000024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36.89</v>
      </c>
      <c r="D13" s="24">
        <v>156381.34000000008</v>
      </c>
      <c r="E13" s="24">
        <v>198394.33</v>
      </c>
      <c r="F13" s="25">
        <f>ТБОНАЧ-ТБООПЛ</f>
        <v>-42012.989999999903</v>
      </c>
      <c r="G13" s="26">
        <f>ТБООПЛ</f>
        <v>198394.33</v>
      </c>
    </row>
    <row r="14" spans="1:7" ht="13.5" thickBot="1" x14ac:dyDescent="0.25">
      <c r="A14" s="27"/>
      <c r="B14" s="28" t="s">
        <v>17</v>
      </c>
      <c r="C14" s="29"/>
      <c r="D14" s="30">
        <f>D13</f>
        <v>156381.34000000008</v>
      </c>
      <c r="E14" s="30">
        <f>E13</f>
        <v>198394.33</v>
      </c>
      <c r="F14" s="30">
        <f>F13</f>
        <v>-42012.989999999903</v>
      </c>
      <c r="G14" s="30">
        <f>SUM(ТБОПОСТ)</f>
        <v>198394.33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1914.46</v>
      </c>
      <c r="D16" s="24">
        <v>560420.71000000008</v>
      </c>
      <c r="E16" s="24">
        <v>729214.91000000015</v>
      </c>
      <c r="F16" s="25">
        <f t="shared" ref="F16:F25" si="0">D16-E16</f>
        <v>-168794.20000000007</v>
      </c>
      <c r="G16" s="26">
        <f t="shared" ref="G16:G25" si="1">E16</f>
        <v>729214.91000000015</v>
      </c>
    </row>
    <row r="17" spans="1:7" x14ac:dyDescent="0.2">
      <c r="A17" s="34"/>
      <c r="B17" s="35" t="s">
        <v>20</v>
      </c>
      <c r="C17" s="23">
        <v>25.1</v>
      </c>
      <c r="D17" s="24">
        <v>107700.18</v>
      </c>
      <c r="E17" s="24">
        <v>131337.02000000005</v>
      </c>
      <c r="F17" s="25">
        <f t="shared" si="0"/>
        <v>-23636.840000000055</v>
      </c>
      <c r="G17" s="26">
        <f t="shared" si="1"/>
        <v>131337.02000000005</v>
      </c>
    </row>
    <row r="18" spans="1:7" x14ac:dyDescent="0.2">
      <c r="A18" s="34"/>
      <c r="B18" s="35" t="s">
        <v>21</v>
      </c>
      <c r="C18" s="23">
        <v>17.260000000000002</v>
      </c>
      <c r="D18" s="24">
        <v>73637.249999999956</v>
      </c>
      <c r="E18" s="24">
        <v>89655.779999999984</v>
      </c>
      <c r="F18" s="25">
        <f t="shared" si="0"/>
        <v>-16018.530000000028</v>
      </c>
      <c r="G18" s="26">
        <f t="shared" si="1"/>
        <v>89655.779999999984</v>
      </c>
    </row>
    <row r="19" spans="1:7" x14ac:dyDescent="0.2">
      <c r="A19" s="34"/>
      <c r="B19" s="35" t="s">
        <v>22</v>
      </c>
      <c r="C19" s="23">
        <v>4.2300000000000004</v>
      </c>
      <c r="D19" s="24">
        <v>150253.88999999996</v>
      </c>
      <c r="E19" s="24">
        <v>193101.88999999984</v>
      </c>
      <c r="F19" s="25">
        <f t="shared" si="0"/>
        <v>-42847.999999999884</v>
      </c>
      <c r="G19" s="26">
        <f t="shared" si="1"/>
        <v>193101.88999999984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892012.03</v>
      </c>
      <c r="E26" s="30">
        <f>SUM(E16:E25)</f>
        <v>1143309.6000000001</v>
      </c>
      <c r="F26" s="30">
        <f>SUM(F16:F25)</f>
        <v>-251297.57000000004</v>
      </c>
      <c r="G26" s="30">
        <f>SUM(G16:G25)</f>
        <v>1143309.6000000001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2.98</v>
      </c>
      <c r="D28" s="24">
        <v>51759.060000000005</v>
      </c>
      <c r="E28" s="24">
        <v>63232.56</v>
      </c>
      <c r="F28" s="25">
        <f>D28-E28</f>
        <v>-11473.499999999993</v>
      </c>
      <c r="G28" s="26">
        <f t="shared" ref="G28:G37" si="2">E28</f>
        <v>63232.56</v>
      </c>
    </row>
    <row r="29" spans="1:7" x14ac:dyDescent="0.2">
      <c r="A29" s="34"/>
      <c r="B29" s="35" t="s">
        <v>25</v>
      </c>
      <c r="C29" s="23">
        <v>0</v>
      </c>
      <c r="D29" s="24">
        <v>12960</v>
      </c>
      <c r="E29" s="24">
        <v>16497.539999999997</v>
      </c>
      <c r="F29" s="25">
        <f>D29-E29</f>
        <v>-3537.5399999999972</v>
      </c>
      <c r="G29" s="26">
        <f t="shared" si="2"/>
        <v>16497.539999999997</v>
      </c>
    </row>
    <row r="30" spans="1:7" x14ac:dyDescent="0.2">
      <c r="A30" s="34"/>
      <c r="B30" s="35" t="s">
        <v>26</v>
      </c>
      <c r="C30" s="23">
        <v>6.64</v>
      </c>
      <c r="D30" s="24">
        <v>6025.8</v>
      </c>
      <c r="E30" s="24">
        <v>8697.5600000000013</v>
      </c>
      <c r="F30" s="25">
        <f t="shared" ref="F30:F37" si="3">D30-E30</f>
        <v>-2671.7600000000011</v>
      </c>
      <c r="G30" s="26">
        <f t="shared" si="2"/>
        <v>8697.5600000000013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70744.86</v>
      </c>
      <c r="E38" s="30">
        <f>SUM(E28:E37)</f>
        <v>88427.659999999989</v>
      </c>
      <c r="F38" s="30">
        <f>SUM(F28:F37)</f>
        <v>-17682.799999999992</v>
      </c>
      <c r="G38" s="30">
        <f>SUM(G28:G37)</f>
        <v>88427.659999999989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33609.070000000051</v>
      </c>
      <c r="E40" s="24">
        <v>40800.970000000118</v>
      </c>
      <c r="F40" s="25">
        <f>ЗАТРАЧЕНОТ-ОПАЛЧЕНОТ</f>
        <v>-7191.9000000000669</v>
      </c>
      <c r="G40" s="45">
        <v>26201.32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33609.070000000051</v>
      </c>
      <c r="E42" s="30">
        <f>E41+E40</f>
        <v>40800.970000000118</v>
      </c>
      <c r="F42" s="30">
        <f>F41+F40</f>
        <v>-7191.9000000000669</v>
      </c>
      <c r="G42" s="30">
        <f>КПЕРЕЧИСТ+КПЕРЕЧИСК</f>
        <v>26201.32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1152747.3000000003</v>
      </c>
      <c r="E44" s="30">
        <f>E42+E38+E26+E14</f>
        <v>1470932.5600000003</v>
      </c>
      <c r="F44" s="30">
        <f>F42+F38+F26+F14</f>
        <v>-318185.26</v>
      </c>
      <c r="G44" s="30">
        <f>G42+G38+G26+G14</f>
        <v>1456332.9100000001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269198.18000000011</v>
      </c>
      <c r="E46" s="10" t="s">
        <v>8</v>
      </c>
      <c r="F46" s="11"/>
      <c r="G46" s="9">
        <v>288516.32999999996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40800.959999999985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26201.32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6439.74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19761.580000000002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-41078.569999999949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306216.29000000004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-41078.569999999949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пл Победы д. 1</vt:lpstr>
      <vt:lpstr>'пл Победы д. 1'!АДРЕС</vt:lpstr>
      <vt:lpstr>'пл Победы д. 1'!ВХДОЛГ</vt:lpstr>
      <vt:lpstr>'пл Победы д. 1'!ВХСАЛЬДО</vt:lpstr>
      <vt:lpstr>'пл Победы д. 1'!ДОГОВОР</vt:lpstr>
      <vt:lpstr>'пл Победы д. 1'!ДОЛГ</vt:lpstr>
      <vt:lpstr>'пл Победы д. 1'!ЗАТРАЧЕНОК</vt:lpstr>
      <vt:lpstr>'пл Победы д. 1'!ЗАТРАЧЕНОТ</vt:lpstr>
      <vt:lpstr>'пл Победы д. 1'!ЗАТРЕМ</vt:lpstr>
      <vt:lpstr>'пл Победы д. 1'!ИСХДОЛГ</vt:lpstr>
      <vt:lpstr>'пл Победы д. 1'!ИСХСАЛЬДО</vt:lpstr>
      <vt:lpstr>'пл Победы д. 1'!КАП</vt:lpstr>
      <vt:lpstr>'пл Победы д. 1'!КПЕРЕЧИСК</vt:lpstr>
      <vt:lpstr>'пл Победы д. 1'!КПЕРЕЧИСТ</vt:lpstr>
      <vt:lpstr>'пл Победы д. 1'!НАЧРЕМ</vt:lpstr>
      <vt:lpstr>'пл Победы д. 1'!НЕЖНАЧРЕМ</vt:lpstr>
      <vt:lpstr>'пл Победы д. 1'!ОПАЛЧЕНОТ</vt:lpstr>
      <vt:lpstr>'пл Победы д. 1'!ОПЛАЧЕНОК</vt:lpstr>
      <vt:lpstr>'пл Победы д. 1'!ОСТ</vt:lpstr>
      <vt:lpstr>'пл Победы д. 1'!ПЛОЩАДЬ</vt:lpstr>
      <vt:lpstr>'пл Победы д. 1'!РАЗМЕРПЛАТЫ</vt:lpstr>
      <vt:lpstr>'пл Победы д. 1'!ТАРОТОП</vt:lpstr>
      <vt:lpstr>'пл Победы д. 1'!ТАРХВС</vt:lpstr>
      <vt:lpstr>'пл Победы д. 1'!ТБО</vt:lpstr>
      <vt:lpstr>'пл Победы д. 1'!ТБОНАЧ</vt:lpstr>
      <vt:lpstr>'пл Победы д. 1'!ТБОНЕД</vt:lpstr>
      <vt:lpstr>'пл Победы д. 1'!ТБООПЛ</vt:lpstr>
      <vt:lpstr>'пл Победы д. 1'!ТБОПОСТ</vt:lpstr>
      <vt:lpstr>'пл Победы д. 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2018-04-02T07:04:50Z</dcterms:created>
  <dcterms:modified xsi:type="dcterms:W3CDTF">2018-04-02T07:04:51Z</dcterms:modified>
</cp:coreProperties>
</file>